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<sst xmlns="http://schemas.openxmlformats.org/spreadsheetml/2006/main" count="27" uniqueCount="22">
  <si>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</si>
  <si>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</si>
  <si>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</si>
  <si>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</si>
  <si>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</si>
  <si>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</si>
  <si>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</si>
  <si>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</si>
  <si>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</si>
  <si>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</si>
  <si>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</si>
  <si>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</si>
  <si>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</si>
  <si>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</si>
  <si>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</si>
  <si>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</si>
  <si>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</si>
  <si>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</si>
  <si>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</si>
  <si>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</si>
  <si>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</si>
  <si>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ΚΑΤΑ ΤΟΝ ΙΟΥΝΙΟ ΤΟΥ 2011 ΚΑΙ  2012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</si>
</sst>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wrapText="1"/>
    </xf>
    <xf numFmtId="9" fontId="3" fillId="0" borderId="13" xfId="57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3" xfId="57" applyNumberFormat="1" applyFont="1" applyFill="1" applyBorder="1" applyAlignment="1">
      <alignment/>
    </xf>
    <xf numFmtId="9" fontId="3" fillId="0" borderId="14" xfId="57" applyFont="1" applyFill="1" applyBorder="1" applyAlignment="1">
      <alignment/>
    </xf>
    <xf numFmtId="0" fontId="3" fillId="0" borderId="13" xfId="57" applyNumberFormat="1" applyFont="1" applyFill="1" applyBorder="1" applyAlignment="1">
      <alignment/>
    </xf>
    <xf numFmtId="9" fontId="3" fillId="0" borderId="13" xfId="57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9" fontId="3" fillId="0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9" fontId="3" fillId="0" borderId="14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9" fontId="3" fillId="0" borderId="16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9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9" fontId="3" fillId="33" borderId="14" xfId="0" applyNumberFormat="1" applyFont="1" applyFill="1" applyBorder="1" applyAlignment="1">
      <alignment/>
    </xf>
    <xf numFmtId="9" fontId="3" fillId="33" borderId="19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2" fillId="0" borderId="23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" fontId="3" fillId="33" borderId="2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9" fontId="3" fillId="33" borderId="2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Fill="1" applyBorder="1" applyAlignment="1">
      <alignment horizontal="left" wrapText="1"/>
    </xf>
    <xf numFmtId="0" fontId="3" fillId="0" borderId="17" xfId="0" applyFont="1" applyBorder="1" applyAlignment="1">
      <alignment/>
    </xf>
    <xf numFmtId="9" fontId="3" fillId="0" borderId="29" xfId="0" applyNumberFormat="1" applyFont="1" applyFill="1" applyBorder="1" applyAlignment="1">
      <alignment/>
    </xf>
    <xf numFmtId="1" fontId="3" fillId="0" borderId="17" xfId="57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tabSelected="1" zoomScalePageLayoutView="0" workbookViewId="0" topLeftCell="A2">
      <selection activeCell="P16" sqref="P15:AK16"/>
    </sheetView>
  </sheetViews>
  <sheetFormatPr defaultColWidth="9.140625" defaultRowHeight="15"/>
  <cols>
    <col min="1" max="1" width="16.421875" style="0" customWidth="1"/>
    <col min="2" max="2" width="5.00390625" style="43" bestFit="1" customWidth="1"/>
    <col min="3" max="3" width="5.28125" style="0" bestFit="1" customWidth="1"/>
    <col min="4" max="4" width="5.7109375" style="0" customWidth="1"/>
    <col min="5" max="5" width="5.28125" style="0" bestFit="1" customWidth="1"/>
    <col min="6" max="6" width="5.00390625" style="0" bestFit="1" customWidth="1"/>
    <col min="7" max="7" width="5.28125" style="0" customWidth="1"/>
    <col min="8" max="8" width="5.00390625" style="43" bestFit="1" customWidth="1"/>
    <col min="9" max="9" width="5.28125" style="0" bestFit="1" customWidth="1"/>
    <col min="10" max="10" width="6.00390625" style="0" bestFit="1" customWidth="1"/>
    <col min="11" max="11" width="5.28125" style="0" bestFit="1" customWidth="1"/>
    <col min="12" max="12" width="5.00390625" style="0" bestFit="1" customWidth="1"/>
    <col min="13" max="13" width="5.57421875" style="0" bestFit="1" customWidth="1"/>
    <col min="14" max="14" width="5.140625" style="43" customWidth="1"/>
    <col min="15" max="15" width="6.57421875" style="0" bestFit="1" customWidth="1"/>
    <col min="16" max="16" width="4.8515625" style="0" customWidth="1"/>
    <col min="17" max="17" width="6.57421875" style="0" bestFit="1" customWidth="1"/>
    <col min="18" max="18" width="5.00390625" style="0" customWidth="1"/>
    <col min="19" max="19" width="5.28125" style="0" customWidth="1"/>
    <col min="20" max="20" width="5.00390625" style="43" bestFit="1" customWidth="1"/>
    <col min="21" max="21" width="5.28125" style="0" bestFit="1" customWidth="1"/>
    <col min="22" max="22" width="5.00390625" style="0" bestFit="1" customWidth="1"/>
    <col min="23" max="23" width="5.28125" style="0" bestFit="1" customWidth="1"/>
    <col min="24" max="24" width="5.00390625" style="0" bestFit="1" customWidth="1"/>
    <col min="25" max="25" width="5.7109375" style="0" bestFit="1" customWidth="1"/>
    <col min="26" max="26" width="5.00390625" style="43" bestFit="1" customWidth="1"/>
    <col min="27" max="27" width="5.28125" style="0" bestFit="1" customWidth="1"/>
    <col min="28" max="28" width="5.00390625" style="0" bestFit="1" customWidth="1"/>
    <col min="29" max="29" width="5.28125" style="0" bestFit="1" customWidth="1"/>
    <col min="30" max="30" width="5.140625" style="0" customWidth="1"/>
    <col min="31" max="31" width="5.57421875" style="0" bestFit="1" customWidth="1"/>
    <col min="32" max="32" width="6.00390625" style="0" customWidth="1"/>
    <col min="33" max="33" width="5.28125" style="0" bestFit="1" customWidth="1"/>
    <col min="34" max="34" width="6.00390625" style="0" bestFit="1" customWidth="1"/>
    <col min="35" max="35" width="5.28125" style="0" customWidth="1"/>
    <col min="36" max="36" width="5.00390625" style="0" bestFit="1" customWidth="1"/>
    <col min="37" max="37" width="5.00390625" style="0" customWidth="1"/>
  </cols>
  <sheetData>
    <row r="1" spans="1:37" ht="15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44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44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55" t="s">
        <v>0</v>
      </c>
      <c r="C3" s="56"/>
      <c r="D3" s="56"/>
      <c r="E3" s="56"/>
      <c r="F3" s="56"/>
      <c r="G3" s="57"/>
      <c r="H3" s="55" t="s">
        <v>20</v>
      </c>
      <c r="I3" s="56"/>
      <c r="J3" s="56"/>
      <c r="K3" s="56"/>
      <c r="L3" s="56"/>
      <c r="M3" s="57"/>
      <c r="N3" s="55" t="s">
        <v>17</v>
      </c>
      <c r="O3" s="56"/>
      <c r="P3" s="56"/>
      <c r="Q3" s="56"/>
      <c r="R3" s="56"/>
      <c r="S3" s="57"/>
      <c r="T3" s="55" t="s">
        <v>1</v>
      </c>
      <c r="U3" s="56"/>
      <c r="V3" s="56"/>
      <c r="W3" s="56"/>
      <c r="X3" s="56"/>
      <c r="Y3" s="57"/>
      <c r="Z3" s="55" t="s">
        <v>2</v>
      </c>
      <c r="AA3" s="56"/>
      <c r="AB3" s="56"/>
      <c r="AC3" s="56"/>
      <c r="AD3" s="56"/>
      <c r="AE3" s="57"/>
      <c r="AF3" s="55" t="s">
        <v>3</v>
      </c>
      <c r="AG3" s="56"/>
      <c r="AH3" s="56"/>
      <c r="AI3" s="56"/>
      <c r="AJ3" s="56"/>
      <c r="AK3" s="57"/>
    </row>
    <row r="4" spans="1:37" ht="15">
      <c r="A4" s="5"/>
      <c r="B4" s="58">
        <v>2011</v>
      </c>
      <c r="C4" s="53"/>
      <c r="D4" s="53">
        <v>2012</v>
      </c>
      <c r="E4" s="53"/>
      <c r="F4" s="53" t="s">
        <v>4</v>
      </c>
      <c r="G4" s="54"/>
      <c r="H4" s="58">
        <v>2011</v>
      </c>
      <c r="I4" s="53"/>
      <c r="J4" s="53">
        <v>2012</v>
      </c>
      <c r="K4" s="53"/>
      <c r="L4" s="53" t="s">
        <v>4</v>
      </c>
      <c r="M4" s="54"/>
      <c r="N4" s="58">
        <v>2011</v>
      </c>
      <c r="O4" s="53"/>
      <c r="P4" s="53">
        <v>2012</v>
      </c>
      <c r="Q4" s="53"/>
      <c r="R4" s="53" t="s">
        <v>4</v>
      </c>
      <c r="S4" s="54"/>
      <c r="T4" s="58">
        <v>2011</v>
      </c>
      <c r="U4" s="53"/>
      <c r="V4" s="53">
        <v>2012</v>
      </c>
      <c r="W4" s="53"/>
      <c r="X4" s="53" t="s">
        <v>4</v>
      </c>
      <c r="Y4" s="54"/>
      <c r="Z4" s="58">
        <v>2011</v>
      </c>
      <c r="AA4" s="53"/>
      <c r="AB4" s="53">
        <v>2012</v>
      </c>
      <c r="AC4" s="53"/>
      <c r="AD4" s="53" t="s">
        <v>4</v>
      </c>
      <c r="AE4" s="54"/>
      <c r="AF4" s="58">
        <v>2011</v>
      </c>
      <c r="AG4" s="53"/>
      <c r="AH4" s="53">
        <v>2012</v>
      </c>
      <c r="AI4" s="53"/>
      <c r="AJ4" s="53" t="s">
        <v>4</v>
      </c>
      <c r="AK4" s="54"/>
    </row>
    <row r="5" spans="1:37" ht="26.25" customHeight="1">
      <c r="A5" s="9" t="s">
        <v>8</v>
      </c>
      <c r="B5" s="46">
        <v>6969</v>
      </c>
      <c r="C5" s="10">
        <f>B5/$B$14</f>
        <v>0.7569240795047246</v>
      </c>
      <c r="D5" s="11">
        <v>9252</v>
      </c>
      <c r="E5" s="10">
        <f>D5/$D$14</f>
        <v>0.7621715133042261</v>
      </c>
      <c r="F5" s="12">
        <f>D5-B5</f>
        <v>2283</v>
      </c>
      <c r="G5" s="13">
        <f>F5/B5</f>
        <v>0.3275936289281102</v>
      </c>
      <c r="H5" s="45">
        <v>3525</v>
      </c>
      <c r="I5" s="10">
        <f>H5/$H$14</f>
        <v>0.6681197877179682</v>
      </c>
      <c r="J5" s="14">
        <v>4768</v>
      </c>
      <c r="K5" s="10">
        <f>J5/$J$14</f>
        <v>0.7164537941397445</v>
      </c>
      <c r="L5" s="12">
        <f>J5-H5</f>
        <v>1243</v>
      </c>
      <c r="M5" s="13">
        <f>L5/H5</f>
        <v>0.3526241134751773</v>
      </c>
      <c r="N5" s="45">
        <v>1060</v>
      </c>
      <c r="O5" s="10">
        <f>N5/$N$14</f>
        <v>0.742296918767507</v>
      </c>
      <c r="P5" s="14">
        <v>1331</v>
      </c>
      <c r="Q5" s="10">
        <f>P5/$P$14</f>
        <v>0.7558205565019875</v>
      </c>
      <c r="R5" s="12">
        <f>P5-N5</f>
        <v>271</v>
      </c>
      <c r="S5" s="13">
        <f>R5/N5</f>
        <v>0.25566037735849056</v>
      </c>
      <c r="T5" s="45">
        <v>5635</v>
      </c>
      <c r="U5" s="10">
        <f>T5/$T$14</f>
        <v>0.7497339010111762</v>
      </c>
      <c r="V5" s="14">
        <v>7173</v>
      </c>
      <c r="W5" s="10">
        <f>V5/$V$14</f>
        <v>0.7569649641198818</v>
      </c>
      <c r="X5" s="12">
        <f>V5-T5</f>
        <v>1538</v>
      </c>
      <c r="Y5" s="13">
        <f>X5/T5</f>
        <v>0.27293700088731143</v>
      </c>
      <c r="Z5" s="45">
        <v>2200</v>
      </c>
      <c r="AA5" s="10">
        <f>Z5/$Z$14</f>
        <v>0.5986394557823129</v>
      </c>
      <c r="AB5" s="14">
        <v>2648</v>
      </c>
      <c r="AC5" s="10">
        <f>AB5/$AB$14</f>
        <v>0.6330384891226393</v>
      </c>
      <c r="AD5" s="12">
        <f>AB5-Z5</f>
        <v>448</v>
      </c>
      <c r="AE5" s="13">
        <f>AD5/Z5</f>
        <v>0.20363636363636364</v>
      </c>
      <c r="AF5" s="12">
        <f aca="true" t="shared" si="0" ref="AF5:AF14">B5+H5+N5+T5+Z5</f>
        <v>19389</v>
      </c>
      <c r="AG5" s="10">
        <f>AF5/$AF$14</f>
        <v>0.7154084569404472</v>
      </c>
      <c r="AH5" s="12">
        <f aca="true" t="shared" si="1" ref="AH5:AH13">D5+J5+P5+V5+AB5</f>
        <v>25172</v>
      </c>
      <c r="AI5" s="15">
        <f aca="true" t="shared" si="2" ref="AI5:AI13">AH5/$AH$14</f>
        <v>0.7357222189746887</v>
      </c>
      <c r="AJ5" s="12">
        <f>AH5-AF5</f>
        <v>5783</v>
      </c>
      <c r="AK5" s="13">
        <f>AJ5/AF5</f>
        <v>0.29826190107793077</v>
      </c>
    </row>
    <row r="6" spans="1:37" ht="26.25" customHeight="1">
      <c r="A6" s="16" t="s">
        <v>6</v>
      </c>
      <c r="B6" s="46">
        <v>1243</v>
      </c>
      <c r="C6" s="17">
        <f aca="true" t="shared" si="3" ref="C6:C14">B6/$B$14</f>
        <v>0.13500597371565112</v>
      </c>
      <c r="D6" s="11">
        <v>1833</v>
      </c>
      <c r="E6" s="17">
        <f aca="true" t="shared" si="4" ref="E6:E14">D6/$D$14</f>
        <v>0.15100090617019524</v>
      </c>
      <c r="F6" s="18">
        <f aca="true" t="shared" si="5" ref="F6:F14">D6-B6</f>
        <v>590</v>
      </c>
      <c r="G6" s="19">
        <f aca="true" t="shared" si="6" ref="G6:G14">F6/B6</f>
        <v>0.4746580852775543</v>
      </c>
      <c r="H6" s="45">
        <v>811</v>
      </c>
      <c r="I6" s="17">
        <f aca="true" t="shared" si="7" ref="I6:I14">H6/$H$14</f>
        <v>0.15371493555724033</v>
      </c>
      <c r="J6" s="11">
        <v>1069</v>
      </c>
      <c r="K6" s="17">
        <f aca="true" t="shared" si="8" ref="K6:K14">J6/$J$14</f>
        <v>0.16063110443275733</v>
      </c>
      <c r="L6" s="18">
        <f aca="true" t="shared" si="9" ref="L6:L14">J6-H6</f>
        <v>258</v>
      </c>
      <c r="M6" s="19">
        <f aca="true" t="shared" si="10" ref="M6:M14">L6/H6</f>
        <v>0.31812577065351416</v>
      </c>
      <c r="N6" s="45">
        <v>217</v>
      </c>
      <c r="O6" s="17">
        <f aca="true" t="shared" si="11" ref="O6:O14">N6/$N$14</f>
        <v>0.15196078431372548</v>
      </c>
      <c r="P6" s="11">
        <v>286</v>
      </c>
      <c r="Q6" s="17">
        <f aca="true" t="shared" si="12" ref="Q6:Q14">P6/$P$14</f>
        <v>0.16240772288472458</v>
      </c>
      <c r="R6" s="18">
        <f aca="true" t="shared" si="13" ref="R6:R14">P6-N6</f>
        <v>69</v>
      </c>
      <c r="S6" s="19">
        <f aca="true" t="shared" si="14" ref="S6:S14">R6/N6</f>
        <v>0.31797235023041476</v>
      </c>
      <c r="T6" s="45">
        <v>1362</v>
      </c>
      <c r="U6" s="17">
        <f aca="true" t="shared" si="15" ref="U6:U14">T6/$T$14</f>
        <v>0.1812134113890367</v>
      </c>
      <c r="V6" s="11">
        <v>1600</v>
      </c>
      <c r="W6" s="17">
        <f aca="true" t="shared" si="16" ref="W6:W14">V6/$V$14</f>
        <v>0.16884761502743773</v>
      </c>
      <c r="X6" s="18">
        <f aca="true" t="shared" si="17" ref="X6:X14">V6-T6</f>
        <v>238</v>
      </c>
      <c r="Y6" s="19">
        <f aca="true" t="shared" si="18" ref="Y6:Y14">X6/T6</f>
        <v>0.17474302496328928</v>
      </c>
      <c r="Z6" s="45">
        <v>733</v>
      </c>
      <c r="AA6" s="17">
        <f aca="true" t="shared" si="19" ref="AA6:AA14">Z6/$Z$14</f>
        <v>0.19945578231292518</v>
      </c>
      <c r="AB6" s="11">
        <v>827</v>
      </c>
      <c r="AC6" s="17">
        <f aca="true" t="shared" si="20" ref="AC6:AC14">AB6/$AB$14</f>
        <v>0.1977049964140569</v>
      </c>
      <c r="AD6" s="18">
        <f aca="true" t="shared" si="21" ref="AD6:AD14">AB6-Z6</f>
        <v>94</v>
      </c>
      <c r="AE6" s="19">
        <f aca="true" t="shared" si="22" ref="AE6:AE14">AD6/Z6</f>
        <v>0.12824010914051842</v>
      </c>
      <c r="AF6" s="12">
        <f t="shared" si="0"/>
        <v>4366</v>
      </c>
      <c r="AG6" s="17">
        <f aca="true" t="shared" si="23" ref="AG6:AG14">AF6/$AF$14</f>
        <v>0.16109512213120802</v>
      </c>
      <c r="AH6" s="18">
        <f t="shared" si="1"/>
        <v>5615</v>
      </c>
      <c r="AI6" s="17">
        <f t="shared" si="2"/>
        <v>0.16411410533699655</v>
      </c>
      <c r="AJ6" s="20">
        <f aca="true" t="shared" si="24" ref="AJ6:AJ14">AH6-AF6</f>
        <v>1249</v>
      </c>
      <c r="AK6" s="21">
        <f aca="true" t="shared" si="25" ref="AK6:AK14">AJ6/AF6</f>
        <v>0.28607420980302334</v>
      </c>
    </row>
    <row r="7" spans="1:37" ht="18" customHeight="1">
      <c r="A7" s="16" t="s">
        <v>7</v>
      </c>
      <c r="B7" s="46">
        <v>334</v>
      </c>
      <c r="C7" s="22">
        <f t="shared" si="3"/>
        <v>0.03627674595416531</v>
      </c>
      <c r="D7" s="23">
        <v>420</v>
      </c>
      <c r="E7" s="22">
        <f t="shared" si="4"/>
        <v>0.034599225636378614</v>
      </c>
      <c r="F7" s="24">
        <f t="shared" si="5"/>
        <v>86</v>
      </c>
      <c r="G7" s="25">
        <f t="shared" si="6"/>
        <v>0.25748502994011974</v>
      </c>
      <c r="H7" s="45">
        <v>93</v>
      </c>
      <c r="I7" s="17">
        <f t="shared" si="7"/>
        <v>0.017626990144048522</v>
      </c>
      <c r="J7" s="11">
        <v>143</v>
      </c>
      <c r="K7" s="17">
        <f t="shared" si="8"/>
        <v>0.021487603305785124</v>
      </c>
      <c r="L7" s="18">
        <f t="shared" si="9"/>
        <v>50</v>
      </c>
      <c r="M7" s="25">
        <f t="shared" si="10"/>
        <v>0.5376344086021505</v>
      </c>
      <c r="N7" s="45">
        <v>7</v>
      </c>
      <c r="O7" s="17">
        <f t="shared" si="11"/>
        <v>0.004901960784313725</v>
      </c>
      <c r="P7" s="11">
        <v>11</v>
      </c>
      <c r="Q7" s="17">
        <f t="shared" si="12"/>
        <v>0.006246450880181715</v>
      </c>
      <c r="R7" s="18">
        <f t="shared" si="13"/>
        <v>4</v>
      </c>
      <c r="S7" s="25">
        <f t="shared" si="14"/>
        <v>0.5714285714285714</v>
      </c>
      <c r="T7" s="45">
        <v>143</v>
      </c>
      <c r="U7" s="17">
        <f>T7/$T$14</f>
        <v>0.019026077700904736</v>
      </c>
      <c r="V7" s="11">
        <v>196</v>
      </c>
      <c r="W7" s="17">
        <f t="shared" si="16"/>
        <v>0.020683832840861123</v>
      </c>
      <c r="X7" s="18">
        <f t="shared" si="17"/>
        <v>53</v>
      </c>
      <c r="Y7" s="19">
        <f t="shared" si="18"/>
        <v>0.3706293706293706</v>
      </c>
      <c r="Z7" s="45">
        <v>482</v>
      </c>
      <c r="AA7" s="17">
        <f t="shared" si="19"/>
        <v>0.13115646258503402</v>
      </c>
      <c r="AB7" s="11">
        <v>434</v>
      </c>
      <c r="AC7" s="17">
        <f t="shared" si="20"/>
        <v>0.10375328711451112</v>
      </c>
      <c r="AD7" s="18">
        <f t="shared" si="21"/>
        <v>-48</v>
      </c>
      <c r="AE7" s="19">
        <f t="shared" si="22"/>
        <v>-0.0995850622406639</v>
      </c>
      <c r="AF7" s="12">
        <f t="shared" si="0"/>
        <v>1059</v>
      </c>
      <c r="AG7" s="17">
        <f t="shared" si="23"/>
        <v>0.03907460704007085</v>
      </c>
      <c r="AH7" s="18">
        <f t="shared" si="1"/>
        <v>1204</v>
      </c>
      <c r="AI7" s="17">
        <f t="shared" si="2"/>
        <v>0.03519027298766587</v>
      </c>
      <c r="AJ7" s="24">
        <f t="shared" si="24"/>
        <v>145</v>
      </c>
      <c r="AK7" s="19">
        <f t="shared" si="25"/>
        <v>0.1369216241737488</v>
      </c>
    </row>
    <row r="8" spans="1:37" ht="29.25" customHeight="1" thickBot="1">
      <c r="A8" s="26" t="s">
        <v>13</v>
      </c>
      <c r="B8" s="47">
        <v>1577</v>
      </c>
      <c r="C8" s="27">
        <f>B8/$B$14</f>
        <v>0.17128271966981645</v>
      </c>
      <c r="D8" s="41">
        <f>SUM(D6:D7)</f>
        <v>2253</v>
      </c>
      <c r="E8" s="27">
        <f t="shared" si="4"/>
        <v>0.18560013180657386</v>
      </c>
      <c r="F8" s="28">
        <f t="shared" si="5"/>
        <v>676</v>
      </c>
      <c r="G8" s="29">
        <f t="shared" si="6"/>
        <v>0.42866201648700064</v>
      </c>
      <c r="H8" s="41">
        <f>H6+H7</f>
        <v>904</v>
      </c>
      <c r="I8" s="27">
        <f t="shared" si="7"/>
        <v>0.17134192570128887</v>
      </c>
      <c r="J8" s="41">
        <f>SUM(J6:J7)</f>
        <v>1212</v>
      </c>
      <c r="K8" s="27">
        <f t="shared" si="8"/>
        <v>0.18211870773854244</v>
      </c>
      <c r="L8" s="28">
        <f t="shared" si="9"/>
        <v>308</v>
      </c>
      <c r="M8" s="29">
        <f t="shared" si="10"/>
        <v>0.3407079646017699</v>
      </c>
      <c r="N8" s="41">
        <f>SUM(N6:N7)</f>
        <v>224</v>
      </c>
      <c r="O8" s="42">
        <f t="shared" si="11"/>
        <v>0.1568627450980392</v>
      </c>
      <c r="P8" s="47">
        <f>SUM(P6:P7)</f>
        <v>297</v>
      </c>
      <c r="Q8" s="27">
        <f t="shared" si="12"/>
        <v>0.1686541737649063</v>
      </c>
      <c r="R8" s="28">
        <f t="shared" si="13"/>
        <v>73</v>
      </c>
      <c r="S8" s="29">
        <f t="shared" si="14"/>
        <v>0.32589285714285715</v>
      </c>
      <c r="T8" s="41">
        <v>1505</v>
      </c>
      <c r="U8" s="27">
        <f>T8/$T$14</f>
        <v>0.20023948908994146</v>
      </c>
      <c r="V8" s="41">
        <f>SUM(V6:V7)</f>
        <v>1796</v>
      </c>
      <c r="W8" s="27">
        <f t="shared" si="16"/>
        <v>0.18953144786829887</v>
      </c>
      <c r="X8" s="28">
        <f t="shared" si="17"/>
        <v>291</v>
      </c>
      <c r="Y8" s="29">
        <f t="shared" si="18"/>
        <v>0.19335548172757475</v>
      </c>
      <c r="Z8" s="41">
        <v>1215</v>
      </c>
      <c r="AA8" s="27">
        <f t="shared" si="19"/>
        <v>0.3306122448979592</v>
      </c>
      <c r="AB8" s="41">
        <f>SUM(AB6:AB7)</f>
        <v>1261</v>
      </c>
      <c r="AC8" s="27">
        <f t="shared" si="20"/>
        <v>0.301458283528568</v>
      </c>
      <c r="AD8" s="28">
        <f t="shared" si="21"/>
        <v>46</v>
      </c>
      <c r="AE8" s="29">
        <f t="shared" si="22"/>
        <v>0.03786008230452675</v>
      </c>
      <c r="AF8" s="39">
        <f t="shared" si="0"/>
        <v>5425</v>
      </c>
      <c r="AG8" s="27">
        <f t="shared" si="23"/>
        <v>0.20016972917127887</v>
      </c>
      <c r="AH8" s="28">
        <f t="shared" si="1"/>
        <v>6819</v>
      </c>
      <c r="AI8" s="27">
        <f t="shared" si="2"/>
        <v>0.1993043783246624</v>
      </c>
      <c r="AJ8" s="28">
        <f t="shared" si="24"/>
        <v>1394</v>
      </c>
      <c r="AK8" s="30">
        <f t="shared" si="25"/>
        <v>0.25695852534562214</v>
      </c>
    </row>
    <row r="9" spans="1:37" ht="17.25" customHeight="1">
      <c r="A9" s="9" t="s">
        <v>9</v>
      </c>
      <c r="B9" s="46">
        <v>201</v>
      </c>
      <c r="C9" s="31">
        <f t="shared" si="3"/>
        <v>0.021831215379602475</v>
      </c>
      <c r="D9" s="32">
        <v>205</v>
      </c>
      <c r="E9" s="31">
        <f t="shared" si="4"/>
        <v>0.016887717274899086</v>
      </c>
      <c r="F9" s="20">
        <f t="shared" si="5"/>
        <v>4</v>
      </c>
      <c r="G9" s="21">
        <f t="shared" si="6"/>
        <v>0.01990049751243781</v>
      </c>
      <c r="H9" s="45">
        <v>127</v>
      </c>
      <c r="I9" s="17">
        <f t="shared" si="7"/>
        <v>0.024071266110689916</v>
      </c>
      <c r="J9" s="11">
        <v>158</v>
      </c>
      <c r="K9" s="17">
        <f t="shared" si="8"/>
        <v>0.02374154770848986</v>
      </c>
      <c r="L9" s="18">
        <f t="shared" si="9"/>
        <v>31</v>
      </c>
      <c r="M9" s="21">
        <f t="shared" si="10"/>
        <v>0.2440944881889764</v>
      </c>
      <c r="N9" s="45">
        <v>72</v>
      </c>
      <c r="O9" s="17">
        <f t="shared" si="11"/>
        <v>0.05042016806722689</v>
      </c>
      <c r="P9" s="11">
        <v>64</v>
      </c>
      <c r="Q9" s="17">
        <f t="shared" si="12"/>
        <v>0.03634298693923907</v>
      </c>
      <c r="R9" s="18">
        <f t="shared" si="13"/>
        <v>-8</v>
      </c>
      <c r="S9" s="21">
        <f t="shared" si="14"/>
        <v>-0.1111111111111111</v>
      </c>
      <c r="T9" s="45">
        <v>19</v>
      </c>
      <c r="U9" s="17">
        <f t="shared" si="15"/>
        <v>0.0025279403938265033</v>
      </c>
      <c r="V9" s="11">
        <v>18</v>
      </c>
      <c r="W9" s="17">
        <f t="shared" si="16"/>
        <v>0.0018995356690586745</v>
      </c>
      <c r="X9" s="18">
        <f t="shared" si="17"/>
        <v>-1</v>
      </c>
      <c r="Y9" s="19">
        <f t="shared" si="18"/>
        <v>-0.05263157894736842</v>
      </c>
      <c r="Z9" s="45">
        <v>59</v>
      </c>
      <c r="AA9" s="17">
        <f t="shared" si="19"/>
        <v>0.016054421768707482</v>
      </c>
      <c r="AB9" s="11">
        <v>74</v>
      </c>
      <c r="AC9" s="17">
        <f t="shared" si="20"/>
        <v>0.017690652641644752</v>
      </c>
      <c r="AD9" s="18">
        <f t="shared" si="21"/>
        <v>15</v>
      </c>
      <c r="AE9" s="19">
        <f t="shared" si="22"/>
        <v>0.2542372881355932</v>
      </c>
      <c r="AF9" s="12">
        <f t="shared" si="0"/>
        <v>478</v>
      </c>
      <c r="AG9" s="17">
        <f t="shared" si="23"/>
        <v>0.017637074754630656</v>
      </c>
      <c r="AH9" s="18">
        <f t="shared" si="1"/>
        <v>519</v>
      </c>
      <c r="AI9" s="17">
        <f t="shared" si="2"/>
        <v>0.015169228970596832</v>
      </c>
      <c r="AJ9" s="20">
        <f t="shared" si="24"/>
        <v>41</v>
      </c>
      <c r="AK9" s="21">
        <f t="shared" si="25"/>
        <v>0.08577405857740586</v>
      </c>
    </row>
    <row r="10" spans="1:37" ht="15.75" customHeight="1">
      <c r="A10" s="9" t="s">
        <v>10</v>
      </c>
      <c r="B10" s="46">
        <v>406</v>
      </c>
      <c r="C10" s="17">
        <f t="shared" si="3"/>
        <v>0.044096882806560225</v>
      </c>
      <c r="D10" s="11">
        <v>391</v>
      </c>
      <c r="E10" s="17">
        <f t="shared" si="4"/>
        <v>0.03221023148529533</v>
      </c>
      <c r="F10" s="18">
        <f t="shared" si="5"/>
        <v>-15</v>
      </c>
      <c r="G10" s="19">
        <f t="shared" si="6"/>
        <v>-0.03694581280788178</v>
      </c>
      <c r="H10" s="45">
        <v>156</v>
      </c>
      <c r="I10" s="17">
        <f t="shared" si="7"/>
        <v>0.029567854435178165</v>
      </c>
      <c r="J10" s="11">
        <v>227</v>
      </c>
      <c r="K10" s="17">
        <f t="shared" si="8"/>
        <v>0.03410969196093163</v>
      </c>
      <c r="L10" s="18">
        <f t="shared" si="9"/>
        <v>71</v>
      </c>
      <c r="M10" s="21">
        <f t="shared" si="10"/>
        <v>0.4551282051282051</v>
      </c>
      <c r="N10" s="45">
        <v>33</v>
      </c>
      <c r="O10" s="17">
        <f t="shared" si="11"/>
        <v>0.023109243697478993</v>
      </c>
      <c r="P10" s="11">
        <v>39</v>
      </c>
      <c r="Q10" s="17">
        <f t="shared" si="12"/>
        <v>0.022146507666098807</v>
      </c>
      <c r="R10" s="18">
        <f t="shared" si="13"/>
        <v>6</v>
      </c>
      <c r="S10" s="21">
        <f t="shared" si="14"/>
        <v>0.18181818181818182</v>
      </c>
      <c r="T10" s="45">
        <v>250</v>
      </c>
      <c r="U10" s="17">
        <f t="shared" si="15"/>
        <v>0.03326237360298031</v>
      </c>
      <c r="V10" s="11">
        <v>369</v>
      </c>
      <c r="W10" s="17">
        <f t="shared" si="16"/>
        <v>0.03894048121570283</v>
      </c>
      <c r="X10" s="18">
        <f t="shared" si="17"/>
        <v>119</v>
      </c>
      <c r="Y10" s="19">
        <f t="shared" si="18"/>
        <v>0.476</v>
      </c>
      <c r="Z10" s="45">
        <v>129</v>
      </c>
      <c r="AA10" s="17">
        <f t="shared" si="19"/>
        <v>0.03510204081632653</v>
      </c>
      <c r="AB10" s="11">
        <v>155</v>
      </c>
      <c r="AC10" s="17">
        <f t="shared" si="20"/>
        <v>0.037054745398039685</v>
      </c>
      <c r="AD10" s="18">
        <f t="shared" si="21"/>
        <v>26</v>
      </c>
      <c r="AE10" s="19">
        <f t="shared" si="22"/>
        <v>0.20155038759689922</v>
      </c>
      <c r="AF10" s="12">
        <f t="shared" si="0"/>
        <v>974</v>
      </c>
      <c r="AG10" s="17">
        <f t="shared" si="23"/>
        <v>0.035938307136004724</v>
      </c>
      <c r="AH10" s="18">
        <f t="shared" si="1"/>
        <v>1181</v>
      </c>
      <c r="AI10" s="17">
        <f t="shared" si="2"/>
        <v>0.034518033553516105</v>
      </c>
      <c r="AJ10" s="18">
        <f t="shared" si="24"/>
        <v>207</v>
      </c>
      <c r="AK10" s="19">
        <f t="shared" si="25"/>
        <v>0.21252566735112938</v>
      </c>
    </row>
    <row r="11" spans="1:37" ht="52.5" customHeight="1">
      <c r="A11" s="9" t="s">
        <v>11</v>
      </c>
      <c r="B11" s="46">
        <v>24</v>
      </c>
      <c r="C11" s="17">
        <f t="shared" si="3"/>
        <v>0.002606712284131639</v>
      </c>
      <c r="D11" s="11">
        <v>10</v>
      </c>
      <c r="E11" s="17">
        <f t="shared" si="4"/>
        <v>0.0008237910865804432</v>
      </c>
      <c r="F11" s="18">
        <f t="shared" si="5"/>
        <v>-14</v>
      </c>
      <c r="G11" s="19">
        <f t="shared" si="6"/>
        <v>-0.5833333333333334</v>
      </c>
      <c r="H11" s="45">
        <v>540</v>
      </c>
      <c r="I11" s="17">
        <f t="shared" si="7"/>
        <v>0.1023502653525398</v>
      </c>
      <c r="J11" s="11">
        <v>254</v>
      </c>
      <c r="K11" s="17">
        <f t="shared" si="8"/>
        <v>0.03816679188580015</v>
      </c>
      <c r="L11" s="18">
        <f t="shared" si="9"/>
        <v>-286</v>
      </c>
      <c r="M11" s="21">
        <f t="shared" si="10"/>
        <v>-0.5296296296296297</v>
      </c>
      <c r="N11" s="45">
        <v>39</v>
      </c>
      <c r="O11" s="17">
        <f t="shared" si="11"/>
        <v>0.0273109243697479</v>
      </c>
      <c r="P11" s="11">
        <v>27</v>
      </c>
      <c r="Q11" s="17">
        <f t="shared" si="12"/>
        <v>0.015332197614991482</v>
      </c>
      <c r="R11" s="18">
        <f t="shared" si="13"/>
        <v>-12</v>
      </c>
      <c r="S11" s="21">
        <f t="shared" si="14"/>
        <v>-0.3076923076923077</v>
      </c>
      <c r="T11" s="45">
        <v>65</v>
      </c>
      <c r="U11" s="17">
        <f t="shared" si="15"/>
        <v>0.008648217136774881</v>
      </c>
      <c r="V11" s="11">
        <v>74</v>
      </c>
      <c r="W11" s="17">
        <f t="shared" si="16"/>
        <v>0.007809202195018995</v>
      </c>
      <c r="X11" s="18">
        <f t="shared" si="17"/>
        <v>9</v>
      </c>
      <c r="Y11" s="19">
        <f t="shared" si="18"/>
        <v>0.13846153846153847</v>
      </c>
      <c r="Z11" s="45">
        <v>64</v>
      </c>
      <c r="AA11" s="17">
        <f t="shared" si="19"/>
        <v>0.017414965986394557</v>
      </c>
      <c r="AB11" s="11">
        <v>37</v>
      </c>
      <c r="AC11" s="17">
        <f t="shared" si="20"/>
        <v>0.008845326320822376</v>
      </c>
      <c r="AD11" s="18">
        <f t="shared" si="21"/>
        <v>-27</v>
      </c>
      <c r="AE11" s="19">
        <f t="shared" si="22"/>
        <v>-0.421875</v>
      </c>
      <c r="AF11" s="12">
        <f t="shared" si="0"/>
        <v>732</v>
      </c>
      <c r="AG11" s="17">
        <f t="shared" si="23"/>
        <v>0.027009076820898828</v>
      </c>
      <c r="AH11" s="18">
        <f t="shared" si="1"/>
        <v>402</v>
      </c>
      <c r="AI11" s="17">
        <f t="shared" si="2"/>
        <v>0.011749576196878471</v>
      </c>
      <c r="AJ11" s="18">
        <f t="shared" si="24"/>
        <v>-330</v>
      </c>
      <c r="AK11" s="19">
        <f t="shared" si="25"/>
        <v>-0.45081967213114754</v>
      </c>
    </row>
    <row r="12" spans="1:37" ht="46.5" customHeight="1">
      <c r="A12" s="9" t="s">
        <v>12</v>
      </c>
      <c r="B12" s="46">
        <v>30</v>
      </c>
      <c r="C12" s="17">
        <f t="shared" si="3"/>
        <v>0.0032583903551645487</v>
      </c>
      <c r="D12" s="11">
        <v>28</v>
      </c>
      <c r="E12" s="17">
        <f t="shared" si="4"/>
        <v>0.002306615042425241</v>
      </c>
      <c r="F12" s="18">
        <f t="shared" si="5"/>
        <v>-2</v>
      </c>
      <c r="G12" s="19">
        <f t="shared" si="6"/>
        <v>-0.06666666666666667</v>
      </c>
      <c r="H12" s="45">
        <v>24</v>
      </c>
      <c r="I12" s="17">
        <f t="shared" si="7"/>
        <v>0.004548900682335102</v>
      </c>
      <c r="J12" s="11">
        <v>36</v>
      </c>
      <c r="K12" s="17">
        <f t="shared" si="8"/>
        <v>0.00540946656649136</v>
      </c>
      <c r="L12" s="18">
        <f t="shared" si="9"/>
        <v>12</v>
      </c>
      <c r="M12" s="21">
        <f t="shared" si="10"/>
        <v>0.5</v>
      </c>
      <c r="N12" s="45">
        <v>0</v>
      </c>
      <c r="O12" s="17">
        <f t="shared" si="11"/>
        <v>0</v>
      </c>
      <c r="P12" s="11">
        <v>3</v>
      </c>
      <c r="Q12" s="17">
        <f t="shared" si="12"/>
        <v>0.0017035775127768314</v>
      </c>
      <c r="R12" s="18">
        <f t="shared" si="13"/>
        <v>3</v>
      </c>
      <c r="S12" s="21" t="e">
        <f t="shared" si="14"/>
        <v>#DIV/0!</v>
      </c>
      <c r="T12" s="45">
        <v>42</v>
      </c>
      <c r="U12" s="17">
        <f t="shared" si="15"/>
        <v>0.0055880787653006915</v>
      </c>
      <c r="V12" s="11">
        <v>46</v>
      </c>
      <c r="W12" s="17">
        <f t="shared" si="16"/>
        <v>0.0048543689320388345</v>
      </c>
      <c r="X12" s="18">
        <f t="shared" si="17"/>
        <v>4</v>
      </c>
      <c r="Y12" s="19">
        <f t="shared" si="18"/>
        <v>0.09523809523809523</v>
      </c>
      <c r="Z12" s="45">
        <v>8</v>
      </c>
      <c r="AA12" s="17">
        <f t="shared" si="19"/>
        <v>0.0021768707482993197</v>
      </c>
      <c r="AB12" s="11">
        <v>8</v>
      </c>
      <c r="AC12" s="17">
        <f t="shared" si="20"/>
        <v>0.0019125029882859192</v>
      </c>
      <c r="AD12" s="18">
        <f t="shared" si="21"/>
        <v>0</v>
      </c>
      <c r="AE12" s="19">
        <f t="shared" si="22"/>
        <v>0</v>
      </c>
      <c r="AF12" s="12">
        <f t="shared" si="0"/>
        <v>104</v>
      </c>
      <c r="AG12" s="17">
        <f t="shared" si="23"/>
        <v>0.003837355176739724</v>
      </c>
      <c r="AH12" s="18">
        <f t="shared" si="1"/>
        <v>121</v>
      </c>
      <c r="AI12" s="17">
        <f t="shared" si="2"/>
        <v>0.00353656397965745</v>
      </c>
      <c r="AJ12" s="24">
        <f t="shared" si="24"/>
        <v>17</v>
      </c>
      <c r="AK12" s="19">
        <f t="shared" si="25"/>
        <v>0.16346153846153846</v>
      </c>
    </row>
    <row r="13" spans="1:37" ht="30.75" customHeight="1" thickBot="1">
      <c r="A13" s="49" t="s">
        <v>15</v>
      </c>
      <c r="B13" s="50">
        <v>0</v>
      </c>
      <c r="C13" s="22">
        <f t="shared" si="3"/>
        <v>0</v>
      </c>
      <c r="D13" s="23"/>
      <c r="E13" s="22">
        <f t="shared" si="4"/>
        <v>0</v>
      </c>
      <c r="F13" s="24">
        <f t="shared" si="5"/>
        <v>0</v>
      </c>
      <c r="G13" s="25" t="e">
        <f t="shared" si="6"/>
        <v>#DIV/0!</v>
      </c>
      <c r="H13" s="48">
        <v>0</v>
      </c>
      <c r="I13" s="22">
        <f t="shared" si="7"/>
        <v>0</v>
      </c>
      <c r="J13" s="23">
        <v>0</v>
      </c>
      <c r="K13" s="22">
        <f t="shared" si="8"/>
        <v>0</v>
      </c>
      <c r="L13" s="24">
        <f t="shared" si="9"/>
        <v>0</v>
      </c>
      <c r="M13" s="51" t="e">
        <f t="shared" si="10"/>
        <v>#DIV/0!</v>
      </c>
      <c r="N13" s="48">
        <v>0</v>
      </c>
      <c r="O13" s="22">
        <f t="shared" si="11"/>
        <v>0</v>
      </c>
      <c r="P13" s="23">
        <v>0</v>
      </c>
      <c r="Q13" s="22">
        <f t="shared" si="12"/>
        <v>0</v>
      </c>
      <c r="R13" s="24">
        <f t="shared" si="13"/>
        <v>0</v>
      </c>
      <c r="S13" s="51" t="e">
        <f t="shared" si="14"/>
        <v>#DIV/0!</v>
      </c>
      <c r="T13" s="48">
        <v>0</v>
      </c>
      <c r="U13" s="22">
        <f>T13/$H$14</f>
        <v>0</v>
      </c>
      <c r="V13" s="23">
        <v>0</v>
      </c>
      <c r="W13" s="22">
        <f>V13/$J$14</f>
        <v>0</v>
      </c>
      <c r="X13" s="24">
        <f t="shared" si="17"/>
        <v>0</v>
      </c>
      <c r="Y13" s="25" t="e">
        <f t="shared" si="18"/>
        <v>#DIV/0!</v>
      </c>
      <c r="Z13" s="48">
        <v>0</v>
      </c>
      <c r="AA13" s="22">
        <f>Z13/$H$14</f>
        <v>0</v>
      </c>
      <c r="AB13" s="23">
        <v>0</v>
      </c>
      <c r="AC13" s="22">
        <f>AB13/$J$14</f>
        <v>0</v>
      </c>
      <c r="AD13" s="24">
        <f t="shared" si="21"/>
        <v>0</v>
      </c>
      <c r="AE13" s="25" t="e">
        <f t="shared" si="22"/>
        <v>#DIV/0!</v>
      </c>
      <c r="AF13" s="52">
        <f t="shared" si="0"/>
        <v>0</v>
      </c>
      <c r="AG13" s="22">
        <f t="shared" si="23"/>
        <v>0</v>
      </c>
      <c r="AH13" s="24">
        <f t="shared" si="1"/>
        <v>0</v>
      </c>
      <c r="AI13" s="22">
        <f t="shared" si="2"/>
        <v>0</v>
      </c>
      <c r="AJ13" s="24">
        <f t="shared" si="24"/>
        <v>0</v>
      </c>
      <c r="AK13" s="25" t="e">
        <f t="shared" si="25"/>
        <v>#DIV/0!</v>
      </c>
    </row>
    <row r="14" spans="1:37" ht="15.75" thickBot="1">
      <c r="A14" s="2" t="s">
        <v>5</v>
      </c>
      <c r="B14" s="35">
        <f>B5+B6+B7+B9+B10+B11+B13+B12</f>
        <v>9207</v>
      </c>
      <c r="C14" s="34">
        <f t="shared" si="3"/>
        <v>1</v>
      </c>
      <c r="D14" s="33">
        <f>D5+D6+D7+D9+D10+D11+D13+D12</f>
        <v>12139</v>
      </c>
      <c r="E14" s="34">
        <f t="shared" si="4"/>
        <v>1</v>
      </c>
      <c r="F14" s="35">
        <f t="shared" si="5"/>
        <v>2932</v>
      </c>
      <c r="G14" s="36">
        <f t="shared" si="6"/>
        <v>0.31845335071141523</v>
      </c>
      <c r="H14" s="33">
        <f>H5+H6+H7+H9+H10+H11+H13+H12</f>
        <v>5276</v>
      </c>
      <c r="I14" s="34">
        <f t="shared" si="7"/>
        <v>1</v>
      </c>
      <c r="J14" s="33">
        <f>J5+J6+J7+J9+J10+J11+J13+J12</f>
        <v>6655</v>
      </c>
      <c r="K14" s="34">
        <f t="shared" si="8"/>
        <v>1</v>
      </c>
      <c r="L14" s="35">
        <f t="shared" si="9"/>
        <v>1379</v>
      </c>
      <c r="M14" s="37">
        <f t="shared" si="10"/>
        <v>0.2613722517058378</v>
      </c>
      <c r="N14" s="33">
        <f>N5+N6+N7+N9+N10+N11+N13+N12</f>
        <v>1428</v>
      </c>
      <c r="O14" s="34">
        <f t="shared" si="11"/>
        <v>1</v>
      </c>
      <c r="P14" s="33">
        <f>P5+P6+P7+P9+P10+P11+P13+P12</f>
        <v>1761</v>
      </c>
      <c r="Q14" s="34">
        <f t="shared" si="12"/>
        <v>1</v>
      </c>
      <c r="R14" s="35">
        <f t="shared" si="13"/>
        <v>333</v>
      </c>
      <c r="S14" s="37">
        <f t="shared" si="14"/>
        <v>0.23319327731092437</v>
      </c>
      <c r="T14" s="33">
        <f>T5+T6+T7+T9+T10+T11+T13+T12</f>
        <v>7516</v>
      </c>
      <c r="U14" s="34">
        <f t="shared" si="15"/>
        <v>1</v>
      </c>
      <c r="V14" s="33">
        <f>V5+V6+V7+V9+V10+V11+V13+V12</f>
        <v>9476</v>
      </c>
      <c r="W14" s="34">
        <f t="shared" si="16"/>
        <v>1</v>
      </c>
      <c r="X14" s="35">
        <f t="shared" si="17"/>
        <v>1960</v>
      </c>
      <c r="Y14" s="38">
        <f t="shared" si="18"/>
        <v>0.2607770090473656</v>
      </c>
      <c r="Z14" s="33">
        <f>Z5+Z6+Z7+Z9+Z10+Z11+Z13+Z12</f>
        <v>3675</v>
      </c>
      <c r="AA14" s="34">
        <f t="shared" si="19"/>
        <v>1</v>
      </c>
      <c r="AB14" s="33">
        <f>AB5+AB6+AB7+AB9+AB10+AB11+AB13+AB12</f>
        <v>4183</v>
      </c>
      <c r="AC14" s="34">
        <f t="shared" si="20"/>
        <v>1</v>
      </c>
      <c r="AD14" s="35">
        <f t="shared" si="21"/>
        <v>508</v>
      </c>
      <c r="AE14" s="36">
        <f t="shared" si="22"/>
        <v>0.1382312925170068</v>
      </c>
      <c r="AF14" s="33">
        <f t="shared" si="0"/>
        <v>27102</v>
      </c>
      <c r="AG14" s="34">
        <f t="shared" si="23"/>
        <v>1</v>
      </c>
      <c r="AH14" s="33">
        <f>D14+J14+P14+V14+AB14</f>
        <v>34214</v>
      </c>
      <c r="AI14" s="34">
        <f>AH14/$AH$14</f>
        <v>1</v>
      </c>
      <c r="AJ14" s="35">
        <f t="shared" si="24"/>
        <v>7112</v>
      </c>
      <c r="AK14" s="36">
        <f t="shared" si="25"/>
        <v>0.2624160578555088</v>
      </c>
    </row>
    <row r="15" spans="1:37" ht="21.75" customHeight="1">
      <c r="A15" s="59" t="s">
        <v>18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7" ht="15">
      <c r="A16" s="40" t="s">
        <v>19</v>
      </c>
      <c r="C16" s="3"/>
      <c r="D16" s="3"/>
      <c r="E16" s="3"/>
      <c r="F16" s="3"/>
      <c r="G16" s="3"/>
      <c r="I16" s="3"/>
      <c r="J16" s="3"/>
      <c r="K16" s="3"/>
      <c r="L16" s="3"/>
      <c r="M16" s="3"/>
      <c r="O16" s="3"/>
      <c r="P16" s="3"/>
      <c r="Q16" s="3"/>
      <c r="R16" s="3"/>
      <c r="S16" s="3"/>
      <c r="U16" s="3"/>
      <c r="V16" s="3"/>
      <c r="W16" s="3"/>
      <c r="X16" s="3"/>
      <c r="Y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">
      <c r="A17" s="3"/>
      <c r="C17" s="3"/>
      <c r="D17" s="3"/>
      <c r="E17" s="3"/>
      <c r="F17" s="3"/>
      <c r="G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43" t="s">
        <v>14</v>
      </c>
      <c r="U17" s="3"/>
      <c r="V17" s="3"/>
      <c r="W17" s="3"/>
      <c r="X17" s="3"/>
      <c r="Y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</sheetData>
  <sheetProtection/>
  <mergeCells count="25">
    <mergeCell ref="T3:Y3"/>
    <mergeCell ref="X4:Y4"/>
    <mergeCell ref="A15:K15"/>
    <mergeCell ref="V4:W4"/>
    <mergeCell ref="T4:U4"/>
    <mergeCell ref="L4:M4"/>
    <mergeCell ref="D4:E4"/>
    <mergeCell ref="N3:S3"/>
    <mergeCell ref="N4:O4"/>
    <mergeCell ref="P4:Q4"/>
    <mergeCell ref="AF3:AK3"/>
    <mergeCell ref="AF4:AG4"/>
    <mergeCell ref="AH4:AI4"/>
    <mergeCell ref="AJ4:AK4"/>
    <mergeCell ref="AD4:AE4"/>
    <mergeCell ref="Z3:AE3"/>
    <mergeCell ref="Z4:AA4"/>
    <mergeCell ref="AB4:AC4"/>
    <mergeCell ref="R4:S4"/>
    <mergeCell ref="B3:G3"/>
    <mergeCell ref="H3:M3"/>
    <mergeCell ref="H4:I4"/>
    <mergeCell ref="B4:C4"/>
    <mergeCell ref="F4:G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2012-01-16T10:36:37Z</cp:lastPrinted>
  <dcterms:created xsi:type="dcterms:W3CDTF">2011-02-02T11:32:10Z</dcterms:created>
  <dcterms:modified xsi:type="dcterms:W3CDTF">2012-07-09T07:40:36Z</dcterms:modified>
  <cp:category/>
  <cp:version/>
  <cp:contentType/>
  <cp:contentStatus/>
</cp:coreProperties>
</file>